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Postupci\_Postupci_ARHIVA\2022\2022-06_Potrošni materijal\3. Izvršenje\01. Izmjena cijena\"/>
    </mc:Choice>
  </mc:AlternateContent>
  <xr:revisionPtr revIDLastSave="0" documentId="13_ncr:1_{F132FBFF-FD68-4D22-9F60-B26F2084E8F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IJEČANJ 2025." sheetId="20" r:id="rId1"/>
    <sheet name="PROSINAC 2024." sheetId="19" r:id="rId2"/>
    <sheet name="STUDENI 2024." sheetId="18" r:id="rId3"/>
    <sheet name="LISTOPAD 2024." sheetId="17" r:id="rId4"/>
    <sheet name="RUJAN 2024." sheetId="16" r:id="rId5"/>
    <sheet name="KOLOVOZ 2024." sheetId="15" r:id="rId6"/>
    <sheet name="SRPANJ 2024." sheetId="14" r:id="rId7"/>
    <sheet name="LIPANJ 2024." sheetId="13" r:id="rId8"/>
    <sheet name="SVIBANJ 2024." sheetId="12" r:id="rId9"/>
    <sheet name="TRAVANJ 2024." sheetId="11" r:id="rId10"/>
    <sheet name="OŽUJAK 2024." sheetId="10" r:id="rId11"/>
    <sheet name="VELJAČA 2024." sheetId="9" r:id="rId12"/>
    <sheet name="SIJEČANJ 2024." sheetId="8" r:id="rId13"/>
    <sheet name="PROSINAC 2023." sheetId="7" r:id="rId14"/>
    <sheet name="STUDENI 2023." sheetId="6" r:id="rId15"/>
    <sheet name="LISTOPAD 2023." sheetId="5" r:id="rId16"/>
    <sheet name="RUJAN 2023." sheetId="4" r:id="rId17"/>
    <sheet name="KOLOVOZ 2023." sheetId="3" r:id="rId18"/>
    <sheet name="SRPANJ 2023." sheetId="2" r:id="rId19"/>
    <sheet name="LIPANJ 2023." sheetId="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20" l="1"/>
  <c r="K18" i="20" s="1"/>
  <c r="I17" i="20"/>
  <c r="K17" i="20" s="1"/>
  <c r="I16" i="20"/>
  <c r="K16" i="20" s="1"/>
  <c r="I15" i="20"/>
  <c r="K15" i="20" s="1"/>
  <c r="I14" i="20"/>
  <c r="K14" i="20" s="1"/>
  <c r="I13" i="20"/>
  <c r="K13" i="20" s="1"/>
  <c r="I12" i="20"/>
  <c r="K12" i="20" s="1"/>
  <c r="I11" i="20"/>
  <c r="K11" i="20" s="1"/>
  <c r="I18" i="19"/>
  <c r="K18" i="19" s="1"/>
  <c r="I17" i="19"/>
  <c r="K17" i="19" s="1"/>
  <c r="I16" i="19"/>
  <c r="K16" i="19" s="1"/>
  <c r="I15" i="19"/>
  <c r="K15" i="19" s="1"/>
  <c r="I14" i="19"/>
  <c r="K14" i="19" s="1"/>
  <c r="I13" i="19"/>
  <c r="K13" i="19" s="1"/>
  <c r="I12" i="19"/>
  <c r="K12" i="19" s="1"/>
  <c r="I11" i="19"/>
  <c r="K11" i="19" s="1"/>
  <c r="I18" i="18"/>
  <c r="K18" i="18" s="1"/>
  <c r="I17" i="18"/>
  <c r="K17" i="18" s="1"/>
  <c r="I16" i="18"/>
  <c r="K16" i="18" s="1"/>
  <c r="I15" i="18"/>
  <c r="K15" i="18" s="1"/>
  <c r="I14" i="18"/>
  <c r="K14" i="18" s="1"/>
  <c r="I13" i="18"/>
  <c r="K13" i="18" s="1"/>
  <c r="I12" i="18"/>
  <c r="K12" i="18" s="1"/>
  <c r="I11" i="18"/>
  <c r="K11" i="18" s="1"/>
  <c r="I18" i="17"/>
  <c r="K18" i="17" s="1"/>
  <c r="I17" i="17"/>
  <c r="K17" i="17" s="1"/>
  <c r="I16" i="17"/>
  <c r="K16" i="17" s="1"/>
  <c r="I15" i="17"/>
  <c r="K15" i="17" s="1"/>
  <c r="I14" i="17"/>
  <c r="K14" i="17" s="1"/>
  <c r="I13" i="17"/>
  <c r="K13" i="17" s="1"/>
  <c r="I12" i="17"/>
  <c r="K12" i="17" s="1"/>
  <c r="I11" i="17"/>
  <c r="K11" i="17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K18" i="15"/>
  <c r="I18" i="15"/>
  <c r="I17" i="15"/>
  <c r="K17" i="15" s="1"/>
  <c r="I16" i="15"/>
  <c r="K16" i="15" s="1"/>
  <c r="I15" i="15"/>
  <c r="K15" i="15" s="1"/>
  <c r="I14" i="15"/>
  <c r="K14" i="15" s="1"/>
  <c r="I13" i="15"/>
  <c r="K13" i="15" s="1"/>
  <c r="I12" i="15"/>
  <c r="K12" i="15" s="1"/>
  <c r="I11" i="15"/>
  <c r="K11" i="15" s="1"/>
  <c r="I18" i="14"/>
  <c r="K18" i="14" s="1"/>
  <c r="I17" i="14"/>
  <c r="K17" i="14" s="1"/>
  <c r="I16" i="14"/>
  <c r="K16" i="14" s="1"/>
  <c r="I15" i="14"/>
  <c r="K15" i="14" s="1"/>
  <c r="I14" i="14"/>
  <c r="K14" i="14" s="1"/>
  <c r="I13" i="14"/>
  <c r="K13" i="14" s="1"/>
  <c r="I12" i="14"/>
  <c r="K12" i="14" s="1"/>
  <c r="I11" i="14"/>
  <c r="K11" i="14" s="1"/>
  <c r="I18" i="13"/>
  <c r="K18" i="13" s="1"/>
  <c r="I17" i="13"/>
  <c r="K17" i="13" s="1"/>
  <c r="K16" i="13"/>
  <c r="I16" i="13"/>
  <c r="I15" i="13"/>
  <c r="K15" i="13" s="1"/>
  <c r="I14" i="13"/>
  <c r="K14" i="13" s="1"/>
  <c r="I13" i="13"/>
  <c r="K13" i="13" s="1"/>
  <c r="I12" i="13"/>
  <c r="K12" i="13" s="1"/>
  <c r="I11" i="13"/>
  <c r="K11" i="13" s="1"/>
  <c r="I18" i="12"/>
  <c r="K18" i="12" s="1"/>
  <c r="I17" i="12"/>
  <c r="K17" i="12" s="1"/>
  <c r="I16" i="12"/>
  <c r="K16" i="12" s="1"/>
  <c r="I15" i="12"/>
  <c r="K15" i="12" s="1"/>
  <c r="I14" i="12"/>
  <c r="K14" i="12" s="1"/>
  <c r="I13" i="12"/>
  <c r="K13" i="12" s="1"/>
  <c r="I12" i="12"/>
  <c r="K12" i="12" s="1"/>
  <c r="I11" i="12"/>
  <c r="K11" i="12" s="1"/>
  <c r="I18" i="11"/>
  <c r="K18" i="11" s="1"/>
  <c r="I17" i="11"/>
  <c r="K17" i="11" s="1"/>
  <c r="I16" i="11"/>
  <c r="K16" i="11" s="1"/>
  <c r="I15" i="11"/>
  <c r="K15" i="11" s="1"/>
  <c r="I14" i="11"/>
  <c r="K14" i="11" s="1"/>
  <c r="I13" i="11"/>
  <c r="K13" i="11" s="1"/>
  <c r="I12" i="11"/>
  <c r="K12" i="11" s="1"/>
  <c r="I11" i="11"/>
  <c r="K11" i="11" s="1"/>
  <c r="I18" i="10" l="1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8" i="9"/>
  <c r="K18" i="9" s="1"/>
  <c r="I17" i="9"/>
  <c r="K17" i="9" s="1"/>
  <c r="K16" i="9"/>
  <c r="I16" i="9"/>
  <c r="I15" i="9"/>
  <c r="K15" i="9" s="1"/>
  <c r="I14" i="9"/>
  <c r="K14" i="9" s="1"/>
  <c r="I13" i="9"/>
  <c r="K13" i="9" s="1"/>
  <c r="I12" i="9"/>
  <c r="K12" i="9" s="1"/>
  <c r="I11" i="9"/>
  <c r="K11" i="9" s="1"/>
  <c r="I18" i="8"/>
  <c r="K18" i="8" s="1"/>
  <c r="I17" i="8"/>
  <c r="K17" i="8" s="1"/>
  <c r="K16" i="8"/>
  <c r="I16" i="8"/>
  <c r="I15" i="8"/>
  <c r="K15" i="8" s="1"/>
  <c r="K14" i="8"/>
  <c r="I14" i="8"/>
  <c r="I13" i="8"/>
  <c r="K13" i="8" s="1"/>
  <c r="I12" i="8"/>
  <c r="K12" i="8" s="1"/>
  <c r="I11" i="8"/>
  <c r="K11" i="8" s="1"/>
  <c r="K18" i="7"/>
  <c r="I18" i="7"/>
  <c r="I17" i="7"/>
  <c r="K17" i="7" s="1"/>
  <c r="I16" i="7"/>
  <c r="K16" i="7" s="1"/>
  <c r="I15" i="7"/>
  <c r="K15" i="7" s="1"/>
  <c r="I14" i="7"/>
  <c r="K14" i="7" s="1"/>
  <c r="I13" i="7"/>
  <c r="K13" i="7" s="1"/>
  <c r="K12" i="7"/>
  <c r="I12" i="7"/>
  <c r="I11" i="7"/>
  <c r="K11" i="7" s="1"/>
  <c r="I18" i="6" l="1"/>
  <c r="K18" i="6" s="1"/>
  <c r="I17" i="6"/>
  <c r="K17" i="6" s="1"/>
  <c r="I16" i="6"/>
  <c r="K16" i="6" s="1"/>
  <c r="I15" i="6"/>
  <c r="K15" i="6" s="1"/>
  <c r="I14" i="6"/>
  <c r="K14" i="6" s="1"/>
  <c r="I13" i="6"/>
  <c r="K13" i="6" s="1"/>
  <c r="I12" i="6"/>
  <c r="K12" i="6" s="1"/>
  <c r="I11" i="6"/>
  <c r="K11" i="6" s="1"/>
  <c r="I18" i="5"/>
  <c r="K18" i="5" s="1"/>
  <c r="I17" i="5"/>
  <c r="K17" i="5" s="1"/>
  <c r="I16" i="5"/>
  <c r="K16" i="5" s="1"/>
  <c r="I15" i="5"/>
  <c r="K15" i="5" s="1"/>
  <c r="I14" i="5"/>
  <c r="K14" i="5" s="1"/>
  <c r="I13" i="5"/>
  <c r="K13" i="5" s="1"/>
  <c r="I12" i="5"/>
  <c r="K12" i="5" s="1"/>
  <c r="I11" i="5"/>
  <c r="K11" i="5" s="1"/>
  <c r="I18" i="4"/>
  <c r="K18" i="4" s="1"/>
  <c r="I17" i="4"/>
  <c r="K17" i="4" s="1"/>
  <c r="I16" i="4"/>
  <c r="K16" i="4" s="1"/>
  <c r="I15" i="4"/>
  <c r="K15" i="4" s="1"/>
  <c r="I14" i="4"/>
  <c r="K14" i="4" s="1"/>
  <c r="I13" i="4"/>
  <c r="K13" i="4" s="1"/>
  <c r="I12" i="4"/>
  <c r="K12" i="4" s="1"/>
  <c r="I11" i="4"/>
  <c r="K11" i="4" s="1"/>
  <c r="I18" i="3" l="1"/>
  <c r="K18" i="3" s="1"/>
  <c r="I17" i="3"/>
  <c r="K17" i="3" s="1"/>
  <c r="I16" i="3"/>
  <c r="K16" i="3" s="1"/>
  <c r="I15" i="3"/>
  <c r="K15" i="3" s="1"/>
  <c r="I14" i="3"/>
  <c r="K14" i="3" s="1"/>
  <c r="I13" i="3"/>
  <c r="K13" i="3" s="1"/>
  <c r="I12" i="3"/>
  <c r="K12" i="3" s="1"/>
  <c r="I11" i="3"/>
  <c r="K11" i="3" s="1"/>
  <c r="I18" i="2" l="1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8" i="1" l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</calcChain>
</file>

<file path=xl/sharedStrings.xml><?xml version="1.0" encoding="utf-8"?>
<sst xmlns="http://schemas.openxmlformats.org/spreadsheetml/2006/main" count="1300" uniqueCount="68">
  <si>
    <t>1.</t>
  </si>
  <si>
    <t>2.</t>
  </si>
  <si>
    <t>3.</t>
  </si>
  <si>
    <t>4.</t>
  </si>
  <si>
    <t>5.</t>
  </si>
  <si>
    <t>6.</t>
  </si>
  <si>
    <t>7.</t>
  </si>
  <si>
    <t>8.</t>
  </si>
  <si>
    <t>rola</t>
  </si>
  <si>
    <t>omot</t>
  </si>
  <si>
    <t xml:space="preserve">Toaletni papir u roli za držač Ultimatic 1002                              </t>
  </si>
  <si>
    <t>Papirnati ručnici u roli za držač Ultimatic 1001</t>
  </si>
  <si>
    <t>Papirnati složivi ručnici za držač Tork serije H3</t>
  </si>
  <si>
    <t>Papirnati ručnici u roli za držač Tork serije H1</t>
  </si>
  <si>
    <t xml:space="preserve">Papirnati složivi ručnici za držač Kimberly Clark Ripple 6962                                                                      </t>
  </si>
  <si>
    <t>Toaletni papir u listićima  za držač Tork serije T2</t>
  </si>
  <si>
    <t xml:space="preserve">Toaletni papir u roli za držač Eximatik                              </t>
  </si>
  <si>
    <t>Papirnati ručnici u roli za držač Eximatic</t>
  </si>
  <si>
    <t>Pakiranje ponuđenog proizvoda</t>
  </si>
  <si>
    <t>Potrebna količina (ispunjava korisnik)</t>
  </si>
  <si>
    <t>Naručivanje ugovorenih proizvoda</t>
  </si>
  <si>
    <t>Redni  broj</t>
  </si>
  <si>
    <t>Naziv stavke</t>
  </si>
  <si>
    <t>Jedinica mjere</t>
  </si>
  <si>
    <t>Jedinična cijena stavke</t>
  </si>
  <si>
    <t>Fotografija ponuđenog proizvoda</t>
  </si>
  <si>
    <t xml:space="preserve">Republika Hrvatska </t>
  </si>
  <si>
    <t>Središnji državni ured za središnju javnu nabavu</t>
  </si>
  <si>
    <t>Okvirni sporazum broj 6/2022-1</t>
  </si>
  <si>
    <t>Jedinična cijena ponuđenog pakiranja, euro bez PDV-a</t>
  </si>
  <si>
    <t>Ukupno eura, bez PDV-a</t>
  </si>
  <si>
    <t>Cup Up d.o.o.</t>
  </si>
  <si>
    <t>Papirnati ručnici u roli od 100% celuloze, dvoslojni gramature  2x17 g/m², visina role 21 cm, dužina role 70 m, centralno izvlačenje ručnika iz Tork držača                                           EU Ecolabel oznaka potvrde HR/004/002</t>
  </si>
  <si>
    <t xml:space="preserve">Katalog ponuđenih proizvoda  Grupa 1 - Papirna konfekcija za držače </t>
  </si>
  <si>
    <t>Tehničke karakteristike ponuđenog proizvoda</t>
  </si>
  <si>
    <t>Proizvođač
(naziv proizvođača nuđenog proizvoda ili uvoznika ili robne marke proizvoda ili trgovca koji stavlja proizvod na tržište)</t>
  </si>
  <si>
    <t>pakiranje 24/1</t>
  </si>
  <si>
    <t>pakiranje 6/1</t>
  </si>
  <si>
    <t>pakiranje 15/1</t>
  </si>
  <si>
    <t>pakiranje 12/1</t>
  </si>
  <si>
    <t>pakiranje 32/1</t>
  </si>
  <si>
    <t>Toaletni papir u roli od 100% celuloze, dvoslojni, gramature  2x15 g/m², visina role 10 cm, dužina role 100m, EU Ecolabel oznaka potvrde HR/004/002</t>
  </si>
  <si>
    <t>Papirnati ručnici u roli od 100% celuloze, dvoslojni gramature 2x17 g/m², visina role 21 cm, dužina role 170m, EU Ecolabel oznaka potvrde HR/004/002</t>
  </si>
  <si>
    <t>Papirnati složivi ručnici od 100% celuloze, dvoslojni gramature  2x17 g/m², dimenzija 21 x 24 cm, pakiranje 210 ručnika u omotu,                                                                             EU Ecolabel oznaka potvrde HR/004/002</t>
  </si>
  <si>
    <t>Papirnati složivi ručnici od 100% celuloze, dvoslojni, gramatura  2x17 g/m², dimenzije     21 x 21 cm, pakiranje 250 ručnika u omotu                                      EU Ecolabel oznaka potvrde HR/004/002</t>
  </si>
  <si>
    <t>Toaletni papir u listićima od  100% celuloze, dvoslojni gramature  2x15 g/m², dimenzije 11x18 cm, pakiranje 250 listića u omotu                                         EU Ecolabel oznaka potvrde HR/004/002</t>
  </si>
  <si>
    <t>Toaletni papir u roli za držač Eximatic, od 100% celuloze, dvoslojni gramature 2x17 g/m², visina role 10 cm, dužina role 96 m                                                EU Ecolabel oznaka potvrde HR/004/002</t>
  </si>
  <si>
    <t>Papirnati ručnici u roli od 100% celuloze, dvoslojni, gramature 2 x18 g/m², visina role 21 cm, dužina role 170m                                                                            EU Ecolabel oznaka potvrde HR/004/002</t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</si>
  <si>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</si>
  <si>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</si>
  <si>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</si>
  <si>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</si>
  <si>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</si>
  <si>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</si>
  <si>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</si>
  <si>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</si>
  <si>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</si>
  <si>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OŽUJAK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</si>
  <si>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TRAVANJ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</si>
  <si>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SVIBANJ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</si>
  <si>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</si>
  <si>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</si>
  <si>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</si>
  <si>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</si>
  <si>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</si>
  <si>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</si>
  <si>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PROSINAC 2024.</t>
    </r>
  </si>
  <si>
    <r>
      <t xml:space="preserve">Zajednica ponuditelja: Zvibor d.o.o., Birodom d.o.o., TIP- Zagreb d.o.o. - </t>
    </r>
    <r>
      <rPr>
        <b/>
        <sz val="12"/>
        <color theme="8" tint="-0.249977111117893"/>
        <rFont val="Arial"/>
        <family val="2"/>
      </rPr>
      <t>AŽURIRANO SIJEČANJ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</si>
</sst>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8" tint="-0.249977111117893"/>
      <name val="Arial"/>
      <family val="2"/>
    </font>
    <font>
      <b/>
      <sz val="10"/>
      <color theme="8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2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9F14DA1-2EAA-4270-AE53-4C89D444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E88523E-7AD3-4E27-BB94-9916A22F2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CB583C5-7315-4F4F-B179-E5156B29B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1345EF1A-38B3-4EBB-8A6B-CD55D0334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B3346BD-DB69-4E60-A496-6FB30CC6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1FCB87AE-5649-4A2D-B0B1-0C52D476D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FB79C43-DB8D-4B49-83E0-7E3A6E40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92BAEBE-D0D4-4D01-8B6B-E29618F3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0C652F6-7E6D-417A-88FD-A80278A7E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A836F3C-9656-4924-9D23-62BB16FE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4EC445-7F00-48F1-A5F7-DE0E5F0EB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D72239B-6919-40A2-9BA0-2E0663FC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FB09F17-F120-441F-B842-76A7C260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2FD46A0-3FF1-438D-AA04-2871A9AC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368E7DD-0495-4545-B998-424261C47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D2CC132-A972-4EBB-8CE9-9BF0F251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D6910DD-298E-48A6-8BD6-A34CEF69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3388DF9-10CA-4063-B936-DF34FE8A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93DF669-70AA-4473-94C1-18A7E8EEA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83912C9-C2B6-4EB9-A39A-7C4C755FC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1FA4C3E-0A88-4FB4-94D9-467D74382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902A0BB-1315-4F6C-81B1-D06836DB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015ECCDE-29D6-4B59-A2FC-6C59502E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57FAB461-39BE-4DE3-8FD4-33B3DE616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40C4676-AD5A-4BA3-817E-A94CF3AF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ACC9D7A-6D74-4369-BB28-2EAF0C03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12B89F9-78C2-41D3-946C-9AD6883D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9CECEC6-86CC-4288-90EF-BF014B964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BF18439-DAF5-4065-B269-D819DFE3F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E088C56-B0A3-462D-B5CA-06B150FA1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1B4C008-53C7-4F7C-9421-8D5786DBA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3BC0617D-DED5-4D24-9B91-2F29733A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0D33B87-72FB-4D88-BF32-0E71D4BB6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EC4E07E-50DE-4018-90CC-09FE30736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8E1FD0B-EDBA-4FB2-835C-E4DA7353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C903432-64EC-48F4-81CD-B6F40F33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9692F96D-FB13-4E06-9876-26D53F724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C8841D4-314F-4EF7-B34E-8AAF4D2A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3A44721-BC63-4ED0-BF4E-8434779A5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C8D97F16-983B-4F6B-983A-CD19659C8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11EE5E7-228F-4C91-A12F-9D100AB8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56A6645-5B3D-41DD-88F4-A4C0B0F03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0A9654D-B577-40D0-A445-7E9FDC3E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83E4D8E-B7BB-4A89-84B0-B016AFB62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C227CC6-BBEB-46A6-A048-1AB0BD903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A4B6C9B-86F8-4BEE-8FF2-A047A9CD4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8845832A-F6BD-49B3-9759-1392A24E3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B23B1A7-D81B-4F99-B034-B9A3E4966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3B5159B-28F9-4D88-AB44-12D63DBE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B27EC8D-179F-4E99-9D7F-A49778402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41258A9-DF4B-4253-AC71-208A047CB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2A676D4-1FC8-4377-A24D-3B888B76C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536F7F5-E6CF-49E0-B5A8-A1A686861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FCA62050-7495-449D-8280-4C076A48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CA88DD-0961-4E42-B4CE-754A3F8B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0DB3871-A5EE-4B27-BCBD-FAC9ED1EC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C025429-8C37-4D71-B2D7-53B1665D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C4508F1E-D34A-4E44-8BAD-A57241560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455400E-8882-4F23-9578-AD699EE4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6A83753-1E73-4E7E-AE7A-781595FE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671F480-3E73-431E-93C9-D38DFA42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E5F885F-0733-4014-B756-188E2B37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7820365-61AB-4840-9873-D0851DAA0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3AF4A1C-69EC-4B8E-9693-6CC1113F8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9A7FD2B-79F7-425E-967D-ABFDFCE4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F43099-055F-4296-B166-85E09D18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840927FF-DAF5-4C6B-A9CB-7588C5AF5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459D946-92AA-4802-90A5-E2310A47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2157666-D5DE-4080-A038-F98C5DFF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AFBB7B0-23ED-4E3F-80D1-2A0819377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A8AB2E7-C8FD-4066-80E8-6D205D1C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18F3B02-5F4C-42CA-88B3-FEEE3DA6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0BF327-E7A7-4DE5-B979-991202B99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25217E9-38DB-449D-8DA7-B4BA8A82D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D4293EA-AC25-496E-85CD-B7E38FB16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D83822A-D1D6-408E-8C09-BE2E9026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5C58FD1-15F5-4234-B86B-10FF5603F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9773D954-3AF6-4B80-9F76-0BB6E70D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051CBEA-6783-434E-82F7-D77A501C4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24E55D45-FA59-4A0C-B735-C528B0A97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6F2E50D-658E-49EC-B01A-4A124154D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5355067-0347-4695-9744-4D491C75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846A9EC-C9B6-4F37-B847-C0E7DF46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52684E4-1BE3-4808-BF05-0D932ACC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3B5AB4D-4807-40FD-BBAC-CB522FD4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EB43ED95-435A-4F51-A6F4-AC59A295E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4E7BD67-F452-4D95-9022-5C6AD24E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98D60DDE-9316-49EC-9F0D-0463E210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C9ED298-53C7-4ED3-95FE-B6704CEA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D5AC6BD-E70D-46AD-A54E-FF8B472B4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609115E-4B5D-44DC-9398-71DEB759B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56C9778-3F36-447C-9AF1-44D9674B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0CE3E1-3D15-4E1E-A285-2F36C1894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010075-BF86-4B86-AF13-8A2B54DBC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33DA4D3-347E-4B86-A28B-74C5623B2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85FFF0C4-9C8C-446F-9F47-851BC4A7B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F51BF1E-5647-0B5D-4D65-82BE0CC78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735" y="7014881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82ECB9CC-839A-F12D-7456-31C101A2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9517" y="4773705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9B2834C5-4BBB-57C0-A14D-5232E810C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2124" y="2745442"/>
          <a:ext cx="1398493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A87C4B1-866F-8604-29EF-A24FA684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7618" y="3955677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FD95A0A9-4793-D7BB-DFF8-B6196BA1F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8258735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88459EA7-F021-5609-C462-5D25ED41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411" y="5883089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23" name="Slika 22">
          <a:extLst>
            <a:ext uri="{FF2B5EF4-FFF2-40B4-BE49-F238E27FC236}">
              <a16:creationId xmlns:a16="http://schemas.microsoft.com/office/drawing/2014/main" id="{58804FC4-5EEA-65DB-45A7-68846C8EC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823" y="10264587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26" name="Slika 25">
          <a:extLst>
            <a:ext uri="{FF2B5EF4-FFF2-40B4-BE49-F238E27FC236}">
              <a16:creationId xmlns:a16="http://schemas.microsoft.com/office/drawing/2014/main" id="{80E518D5-32E8-341E-8AB0-248A2047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21588" y="9345706"/>
          <a:ext cx="944962" cy="8292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C9ED668-F4B0-49A7-B26B-E9ECB7A0B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94ABEFB-F48E-4257-A3BA-2D3D2300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6FB53C5-CC97-45E3-8291-8D522920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C493121-61D1-499A-815E-115A35834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1799761-4716-493A-A82C-35812DBB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5FFEA31-E5EA-4DC6-90E9-483430C41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F289413-6664-4683-96CC-6424DFD6C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DDC4A0CB-9DF2-451D-AB73-7823B6415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E8C2A5B-91FB-4BAD-8E1A-A73FBFA5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B6896C4-D8D6-439D-BB40-CAF58A958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22FFF82-DE8D-4017-A802-FF9C615A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680ABBA-9E27-4B0A-A1C7-B3907F2F4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0C29EC2-3EE2-42BA-B72B-E004D787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76E2CC6F-FC41-4760-B14C-58EA2338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98F0F5C4-CAAE-4BCE-9ECD-3C682674D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BE9ACE2F-82DB-4A74-8148-FE9D4C39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5AA6629-4528-4A24-987F-9138E7923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C9DA9D6-9B4D-4B47-98AD-6EC6F7928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DA00AD-59C9-40D4-89E8-4E63EC03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9775189-C5B7-4CBA-BCD4-ED672C2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859CE0DE-171C-47B3-9489-DC0A1938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4F941F8E-6114-46D2-9812-6D9E6FD7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265FB4F8-8513-4818-9C9C-FE759D4B8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BCFBC16-0E48-4319-AADF-2898B1DEA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33A4307-6325-464B-B1AB-69E54848B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8939" y="700457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C290AA2-BA05-4F40-AF5C-44B911BD5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7721" y="4761603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70C185E-F10E-48A1-A20A-F6E768FC0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328" y="2719893"/>
          <a:ext cx="1437041" cy="118065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5572DB9-A7D0-4E27-AA54-05C32CB7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5822" y="3945368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C2CD079-E73A-47BE-B53E-DB8F5C8FC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322" y="8247529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D2CF43EA-9881-47FD-BD90-A6BD5EA1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615" y="5873676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C1EF4E43-24EA-4A86-87EC-2BEBF33CC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027" y="10274896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E99A68F1-35C3-4AED-A9C9-3E9BD5A5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39792" y="9345258"/>
          <a:ext cx="944962" cy="8292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30A5934-2801-4266-9549-5160CBCF7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CFB50BA-4236-48B2-A4BB-EAD6BA499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9F029A0-DB4B-46BC-B30E-34E833F1A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0109236-E674-46B5-AB81-A1F2B2C9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DA85E5A-A907-411A-A913-A582AE76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BBA6692-5D93-4D71-8691-99574B19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F517FF1B-8C49-4E5E-8916-6B116773E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4D370E9E-1848-40C8-92C1-71CAB9E4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F951488-52BC-494F-8D51-6531AC0FC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168B73E-BEB7-4058-AAD4-DE85ACF4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6688245-7059-40F0-B9E4-1B9793D5C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AA740DB0-84DC-436B-8F44-C9BCF1AE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B63FB32-008E-4E63-8E0F-F28662DB0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3F44CD0-7C98-4ED6-9947-E9A59D1A5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6D69D14F-A584-4381-9ACD-45DF344E9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AA8BC53F-1169-421A-A7EF-266B52E3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112059</xdr:colOff>
      <xdr:row>14</xdr:row>
      <xdr:rowOff>100852</xdr:rowOff>
    </xdr:from>
    <xdr:to>
      <xdr:col>6</xdr:col>
      <xdr:colOff>1277471</xdr:colOff>
      <xdr:row>14</xdr:row>
      <xdr:rowOff>1266264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0915487-C56F-4EC3-B68F-18F0EEC9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9859" y="6996952"/>
          <a:ext cx="1165412" cy="1165412"/>
        </a:xfrm>
        <a:prstGeom prst="rect">
          <a:avLst/>
        </a:prstGeom>
      </xdr:spPr>
    </xdr:pic>
    <xdr:clientData/>
  </xdr:twoCellAnchor>
  <xdr:twoCellAnchor editAs="oneCell">
    <xdr:from>
      <xdr:col>6</xdr:col>
      <xdr:colOff>230841</xdr:colOff>
      <xdr:row>12</xdr:row>
      <xdr:rowOff>44823</xdr:rowOff>
    </xdr:from>
    <xdr:to>
      <xdr:col>6</xdr:col>
      <xdr:colOff>1194548</xdr:colOff>
      <xdr:row>12</xdr:row>
      <xdr:rowOff>1008530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11483596-3578-4858-A886-71F7D004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8641" y="4759698"/>
          <a:ext cx="963707" cy="963707"/>
        </a:xfrm>
        <a:prstGeom prst="rect">
          <a:avLst/>
        </a:prstGeom>
      </xdr:spPr>
    </xdr:pic>
    <xdr:clientData/>
  </xdr:twoCellAnchor>
  <xdr:twoCellAnchor editAs="oneCell">
    <xdr:from>
      <xdr:col>6</xdr:col>
      <xdr:colOff>13448</xdr:colOff>
      <xdr:row>9</xdr:row>
      <xdr:rowOff>22413</xdr:rowOff>
    </xdr:from>
    <xdr:to>
      <xdr:col>7</xdr:col>
      <xdr:colOff>56029</xdr:colOff>
      <xdr:row>11</xdr:row>
      <xdr:rowOff>44824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DA93F89-BF96-4D71-A96B-65D7D912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1248" y="2737038"/>
          <a:ext cx="1395131" cy="1165411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268942</xdr:colOff>
      <xdr:row>11</xdr:row>
      <xdr:rowOff>89648</xdr:rowOff>
    </xdr:from>
    <xdr:to>
      <xdr:col>6</xdr:col>
      <xdr:colOff>1142999</xdr:colOff>
      <xdr:row>11</xdr:row>
      <xdr:rowOff>795619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D2F571A-F7F4-442D-A38E-52EB9DDCB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6742" y="3947273"/>
          <a:ext cx="874057" cy="705971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15</xdr:row>
      <xdr:rowOff>56029</xdr:rowOff>
    </xdr:from>
    <xdr:to>
      <xdr:col>6</xdr:col>
      <xdr:colOff>1064559</xdr:colOff>
      <xdr:row>15</xdr:row>
      <xdr:rowOff>1042146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742A533-DA8B-45CA-AC1E-F4F403C2D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6242" y="8238004"/>
          <a:ext cx="986117" cy="986117"/>
        </a:xfrm>
        <a:prstGeom prst="rect">
          <a:avLst/>
        </a:prstGeom>
      </xdr:spPr>
    </xdr:pic>
    <xdr:clientData/>
  </xdr:twoCellAnchor>
  <xdr:twoCellAnchor editAs="oneCell">
    <xdr:from>
      <xdr:col>6</xdr:col>
      <xdr:colOff>257735</xdr:colOff>
      <xdr:row>13</xdr:row>
      <xdr:rowOff>67236</xdr:rowOff>
    </xdr:from>
    <xdr:to>
      <xdr:col>6</xdr:col>
      <xdr:colOff>1086970</xdr:colOff>
      <xdr:row>13</xdr:row>
      <xdr:rowOff>1086970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34B3D34A-7D9D-4A7C-8FDE-59A56C907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535" y="5867961"/>
          <a:ext cx="829235" cy="1019734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17</xdr:row>
      <xdr:rowOff>33616</xdr:rowOff>
    </xdr:from>
    <xdr:to>
      <xdr:col>6</xdr:col>
      <xdr:colOff>1082487</xdr:colOff>
      <xdr:row>17</xdr:row>
      <xdr:rowOff>913375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E73F1C27-7475-40A6-9CDD-CA4E502C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947" y="10253941"/>
          <a:ext cx="802340" cy="879759"/>
        </a:xfrm>
        <a:prstGeom prst="rect">
          <a:avLst/>
        </a:prstGeom>
      </xdr:spPr>
    </xdr:pic>
    <xdr:clientData/>
  </xdr:twoCellAnchor>
  <xdr:twoCellAnchor editAs="oneCell">
    <xdr:from>
      <xdr:col>6</xdr:col>
      <xdr:colOff>212912</xdr:colOff>
      <xdr:row>16</xdr:row>
      <xdr:rowOff>33618</xdr:rowOff>
    </xdr:from>
    <xdr:to>
      <xdr:col>6</xdr:col>
      <xdr:colOff>1157874</xdr:colOff>
      <xdr:row>16</xdr:row>
      <xdr:rowOff>862854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150F8DB6-203F-4152-A466-BF2C75AB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80712" y="9330018"/>
          <a:ext cx="944962" cy="82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024A-19AD-4B33-88E0-D88A8A403257}">
  <dimension ref="A1:K18"/>
  <sheetViews>
    <sheetView tabSelected="1" zoomScale="85" zoomScaleNormal="85" workbookViewId="0">
      <selection activeCell="B8" sqref="B8:B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67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1494-695A-4955-A3D6-66AD3D50FB3E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F3F5-ABDC-4116-AD26-F39DA1652C01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57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A66F-868D-4AB5-A92E-019A098FAB55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530F-F56A-49BE-BC9A-DCA96A607591}">
  <dimension ref="A1:K18"/>
  <sheetViews>
    <sheetView zoomScale="85" zoomScaleNormal="85" workbookViewId="0">
      <selection activeCell="A4" sqref="A4:K4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BBC0-BD3F-4B61-A0CE-A99BDCDC0840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86E4-6A13-4940-A16F-23751F90DFB3}">
  <dimension ref="A1:K18"/>
  <sheetViews>
    <sheetView zoomScale="85" zoomScaleNormal="85" workbookViewId="0">
      <selection activeCell="C8" sqref="C8:C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EB57-3EF3-4FFD-A148-EE6FFCB66730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9CFD-3ABD-4E61-BC3A-F9C66A9AD267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F65C-B4AD-430B-BF41-73B2E638343A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F580-83E3-4C47-9C09-147B80FAF1DA}">
  <dimension ref="A1:K18"/>
  <sheetViews>
    <sheetView zoomScale="85" zoomScaleNormal="85" workbookViewId="0">
      <selection activeCell="C5" sqref="C5:I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49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F0ED-0677-4926-8EB1-67A26FD20C8D}">
  <dimension ref="A1:K18"/>
  <sheetViews>
    <sheetView zoomScale="85" zoomScaleNormal="85" workbookViewId="0">
      <selection activeCell="A7" sqref="A7:K7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66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1.1499999999999999</v>
      </c>
      <c r="F14" s="23" t="s">
        <v>31</v>
      </c>
      <c r="G14" s="8"/>
      <c r="H14" s="20" t="s">
        <v>39</v>
      </c>
      <c r="I14" s="9">
        <f>E14*12</f>
        <v>13.799999999999999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1.1100000000000001</v>
      </c>
      <c r="F17" s="23" t="s">
        <v>31</v>
      </c>
      <c r="G17" s="8"/>
      <c r="H17" s="20" t="s">
        <v>36</v>
      </c>
      <c r="I17" s="9">
        <f>E17*24</f>
        <v>26.64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="85" zoomScaleNormal="85" workbookViewId="0">
      <selection sqref="A1:K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48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2.06</v>
      </c>
      <c r="F12" s="23" t="s">
        <v>31</v>
      </c>
      <c r="G12" s="8"/>
      <c r="H12" s="20" t="s">
        <v>37</v>
      </c>
      <c r="I12" s="9">
        <f>E12*6</f>
        <v>12.36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0.65</v>
      </c>
      <c r="F15" s="23" t="s">
        <v>31</v>
      </c>
      <c r="G15" s="8"/>
      <c r="H15" s="20" t="s">
        <v>38</v>
      </c>
      <c r="I15" s="9">
        <f>E15*15</f>
        <v>9.75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2.06</v>
      </c>
      <c r="F18" s="24" t="s">
        <v>31</v>
      </c>
      <c r="G18" s="17"/>
      <c r="H18" s="21" t="s">
        <v>37</v>
      </c>
      <c r="I18" s="18">
        <f>E18*6</f>
        <v>12.36</v>
      </c>
      <c r="J18" s="15"/>
      <c r="K18" s="19">
        <f t="shared" si="0"/>
        <v>0</v>
      </c>
    </row>
  </sheetData>
  <mergeCells count="13">
    <mergeCell ref="A1:K1"/>
    <mergeCell ref="A2:K2"/>
    <mergeCell ref="A4:K4"/>
    <mergeCell ref="B8:B9"/>
    <mergeCell ref="A8:A9"/>
    <mergeCell ref="A7:K7"/>
    <mergeCell ref="H8:K8"/>
    <mergeCell ref="E8:E9"/>
    <mergeCell ref="D8:D9"/>
    <mergeCell ref="C8:C9"/>
    <mergeCell ref="F8:F9"/>
    <mergeCell ref="G8:G9"/>
    <mergeCell ref="C5:I5"/>
  </mergeCells>
  <pageMargins left="0.7" right="0.7" top="0.75" bottom="0.75" header="0.3" footer="0.3"/>
  <pageSetup paperSize="9" scale="70" orientation="landscape" horizontalDpi="4294967293" r:id="rId1"/>
  <ignoredErrors>
    <ignoredError sqref="I14" formula="1"/>
    <ignoredError sqref="A11:A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5E54-138F-449E-A5E6-7F1C14AD0B88}">
  <dimension ref="A1:K18"/>
  <sheetViews>
    <sheetView zoomScale="85" zoomScaleNormal="85" workbookViewId="0">
      <selection activeCell="P15" sqref="P15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65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I1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8FB2-A909-4F3A-B323-2439EA261E96}">
  <dimension ref="A1:K18"/>
  <sheetViews>
    <sheetView zoomScale="85" zoomScaleNormal="85" workbookViewId="0">
      <selection activeCell="B8" sqref="B8:B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64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0.82</v>
      </c>
      <c r="F11" s="30" t="s">
        <v>31</v>
      </c>
      <c r="G11" s="31"/>
      <c r="H11" s="32" t="s">
        <v>36</v>
      </c>
      <c r="I11" s="33">
        <f>E11*24</f>
        <v>19.68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2.0499999999999998</v>
      </c>
      <c r="F12" s="23" t="s">
        <v>31</v>
      </c>
      <c r="G12" s="8"/>
      <c r="H12" s="20" t="s">
        <v>37</v>
      </c>
      <c r="I12" s="9">
        <f>E12*6</f>
        <v>12.299999999999999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0.78</v>
      </c>
      <c r="F13" s="23" t="s">
        <v>31</v>
      </c>
      <c r="G13" s="8"/>
      <c r="H13" s="20" t="s">
        <v>38</v>
      </c>
      <c r="I13" s="9">
        <f>E13*15</f>
        <v>11.700000000000001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1.1399999999999999</v>
      </c>
      <c r="F14" s="23" t="s">
        <v>31</v>
      </c>
      <c r="G14" s="8"/>
      <c r="H14" s="20" t="s">
        <v>39</v>
      </c>
      <c r="I14" s="9">
        <f>E14*12</f>
        <v>13.68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1.1000000000000001</v>
      </c>
      <c r="F17" s="23" t="s">
        <v>31</v>
      </c>
      <c r="G17" s="8"/>
      <c r="H17" s="20" t="s">
        <v>36</v>
      </c>
      <c r="I17" s="9">
        <f>E17*24</f>
        <v>26.400000000000002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2.0499999999999998</v>
      </c>
      <c r="F18" s="24" t="s">
        <v>31</v>
      </c>
      <c r="G18" s="17"/>
      <c r="H18" s="21" t="s">
        <v>37</v>
      </c>
      <c r="I18" s="18">
        <f>E18*6</f>
        <v>12.299999999999999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6356-0B07-462A-A886-4EC58BDC9398}">
  <dimension ref="A1:K18"/>
  <sheetViews>
    <sheetView zoomScale="85" zoomScaleNormal="85" workbookViewId="0">
      <selection activeCell="E11" sqref="E1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63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2.04</v>
      </c>
      <c r="F12" s="23" t="s">
        <v>31</v>
      </c>
      <c r="G12" s="8"/>
      <c r="H12" s="20" t="s">
        <v>37</v>
      </c>
      <c r="I12" s="9">
        <f>E12*6</f>
        <v>12.24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2.04</v>
      </c>
      <c r="F18" s="24" t="s">
        <v>31</v>
      </c>
      <c r="G18" s="17"/>
      <c r="H18" s="21" t="s">
        <v>37</v>
      </c>
      <c r="I18" s="18">
        <f>E18*6</f>
        <v>12.24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22DE-1727-4F68-882B-78DE08611AD6}">
  <dimension ref="A1:K18"/>
  <sheetViews>
    <sheetView zoomScale="85" zoomScaleNormal="85" workbookViewId="0">
      <selection activeCell="C6" sqref="C6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62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2.0299999999999998</v>
      </c>
      <c r="F12" s="23" t="s">
        <v>31</v>
      </c>
      <c r="G12" s="8"/>
      <c r="H12" s="20" t="s">
        <v>37</v>
      </c>
      <c r="I12" s="9">
        <f>E12*6</f>
        <v>12.18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1.1299999999999999</v>
      </c>
      <c r="F14" s="23" t="s">
        <v>31</v>
      </c>
      <c r="G14" s="8"/>
      <c r="H14" s="20" t="s">
        <v>39</v>
      </c>
      <c r="I14" s="9">
        <f>E14*12</f>
        <v>13.559999999999999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1.0900000000000001</v>
      </c>
      <c r="F17" s="23" t="s">
        <v>31</v>
      </c>
      <c r="G17" s="8"/>
      <c r="H17" s="20" t="s">
        <v>36</v>
      </c>
      <c r="I17" s="9">
        <f>E17*24</f>
        <v>26.160000000000004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2.0299999999999998</v>
      </c>
      <c r="F18" s="24" t="s">
        <v>31</v>
      </c>
      <c r="G18" s="17"/>
      <c r="H18" s="21" t="s">
        <v>37</v>
      </c>
      <c r="I18" s="18">
        <f>E18*6</f>
        <v>12.18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0357-E8AC-4E3D-B3B0-EE896494DB0D}">
  <dimension ref="A1:K18"/>
  <sheetViews>
    <sheetView zoomScale="85" zoomScaleNormal="85" workbookViewId="0">
      <selection activeCell="E11" sqref="E11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61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9F35-5607-4313-9BF8-8189096D2369}">
  <dimension ref="A1:K18"/>
  <sheetViews>
    <sheetView zoomScale="85" zoomScaleNormal="85" workbookViewId="0">
      <selection activeCell="B8" sqref="B8:B9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60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2FA7-8471-4310-9BBF-BEBE7C983C80}">
  <dimension ref="A1:K18"/>
  <sheetViews>
    <sheetView topLeftCell="A9" zoomScale="85" zoomScaleNormal="85" workbookViewId="0">
      <selection activeCell="E11" sqref="E11:E18"/>
    </sheetView>
  </sheetViews>
  <sheetFormatPr defaultColWidth="9.140625" defaultRowHeight="12.75" x14ac:dyDescent="0.2"/>
  <cols>
    <col min="1" max="1" width="6.28515625" style="2" bestFit="1" customWidth="1"/>
    <col min="2" max="2" width="29.5703125" style="2" customWidth="1"/>
    <col min="3" max="3" width="43.7109375" style="2" customWidth="1"/>
    <col min="4" max="4" width="13.85546875" style="2" customWidth="1"/>
    <col min="5" max="5" width="13.140625" style="3" customWidth="1"/>
    <col min="6" max="6" width="29.42578125" style="2" customWidth="1"/>
    <col min="7" max="7" width="20.28515625" style="2" customWidth="1"/>
    <col min="8" max="8" width="23.42578125" style="2" customWidth="1"/>
    <col min="9" max="9" width="24.85546875" style="2" customWidth="1"/>
    <col min="10" max="10" width="18.85546875" style="2" customWidth="1"/>
    <col min="11" max="11" width="17.140625" style="2" customWidth="1"/>
    <col min="12" max="16384" width="9.140625" style="2"/>
  </cols>
  <sheetData>
    <row r="1" spans="1:11" s="10" customFormat="1" ht="15.75" x14ac:dyDescent="0.25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10" customFormat="1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s="10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s="10" customFormat="1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s="10" customFormat="1" ht="15" customHeight="1" x14ac:dyDescent="0.25">
      <c r="A5" s="41"/>
      <c r="B5" s="41"/>
      <c r="C5" s="51" t="s">
        <v>59</v>
      </c>
      <c r="D5" s="51"/>
      <c r="E5" s="51"/>
      <c r="F5" s="51"/>
      <c r="G5" s="51"/>
      <c r="H5" s="51"/>
      <c r="I5" s="51"/>
      <c r="J5" s="41"/>
      <c r="K5" s="41"/>
    </row>
    <row r="6" spans="1:11" ht="13.5" customHeight="1" thickBot="1" x14ac:dyDescent="0.25">
      <c r="A6" s="4"/>
      <c r="B6" s="4"/>
      <c r="C6" s="4"/>
    </row>
    <row r="7" spans="1:11" ht="31.5" customHeight="1" thickBot="1" x14ac:dyDescent="0.25">
      <c r="A7" s="52" t="s">
        <v>33</v>
      </c>
      <c r="B7" s="53"/>
      <c r="C7" s="53"/>
      <c r="D7" s="53"/>
      <c r="E7" s="53"/>
      <c r="F7" s="53"/>
      <c r="G7" s="53"/>
      <c r="H7" s="53"/>
      <c r="I7" s="53"/>
      <c r="J7" s="53"/>
      <c r="K7" s="54"/>
    </row>
    <row r="8" spans="1:11" ht="31.5" customHeight="1" thickTop="1" thickBot="1" x14ac:dyDescent="0.25">
      <c r="A8" s="55" t="s">
        <v>21</v>
      </c>
      <c r="B8" s="57" t="s">
        <v>22</v>
      </c>
      <c r="C8" s="59" t="s">
        <v>34</v>
      </c>
      <c r="D8" s="61" t="s">
        <v>23</v>
      </c>
      <c r="E8" s="62" t="s">
        <v>24</v>
      </c>
      <c r="F8" s="45" t="s">
        <v>35</v>
      </c>
      <c r="G8" s="47" t="s">
        <v>25</v>
      </c>
      <c r="H8" s="49" t="s">
        <v>20</v>
      </c>
      <c r="I8" s="49"/>
      <c r="J8" s="49"/>
      <c r="K8" s="50"/>
    </row>
    <row r="9" spans="1:11" ht="60" customHeight="1" thickTop="1" thickBot="1" x14ac:dyDescent="0.25">
      <c r="A9" s="56"/>
      <c r="B9" s="58"/>
      <c r="C9" s="60"/>
      <c r="D9" s="61"/>
      <c r="E9" s="62"/>
      <c r="F9" s="46"/>
      <c r="G9" s="48"/>
      <c r="H9" s="22" t="s">
        <v>18</v>
      </c>
      <c r="I9" s="44" t="s">
        <v>29</v>
      </c>
      <c r="J9" s="1" t="s">
        <v>19</v>
      </c>
      <c r="K9" s="25" t="s">
        <v>30</v>
      </c>
    </row>
    <row r="10" spans="1:11" ht="14.25" thickTop="1" thickBot="1" x14ac:dyDescent="0.25">
      <c r="A10" s="35">
        <v>1</v>
      </c>
      <c r="B10" s="36">
        <v>2</v>
      </c>
      <c r="C10" s="37">
        <v>3</v>
      </c>
      <c r="D10" s="36">
        <v>4</v>
      </c>
      <c r="E10" s="36">
        <v>5</v>
      </c>
      <c r="F10" s="37">
        <v>6</v>
      </c>
      <c r="G10" s="37">
        <v>7</v>
      </c>
      <c r="H10" s="38">
        <v>8</v>
      </c>
      <c r="I10" s="38">
        <v>9</v>
      </c>
      <c r="J10" s="39">
        <v>10</v>
      </c>
      <c r="K10" s="40">
        <v>11</v>
      </c>
    </row>
    <row r="11" spans="1:11" ht="76.150000000000006" customHeight="1" thickTop="1" x14ac:dyDescent="0.2">
      <c r="A11" s="26" t="s">
        <v>0</v>
      </c>
      <c r="B11" s="27" t="s">
        <v>10</v>
      </c>
      <c r="C11" s="6" t="s">
        <v>41</v>
      </c>
      <c r="D11" s="28" t="s">
        <v>8</v>
      </c>
      <c r="E11" s="29">
        <v>0.81</v>
      </c>
      <c r="F11" s="30" t="s">
        <v>31</v>
      </c>
      <c r="G11" s="31"/>
      <c r="H11" s="32" t="s">
        <v>36</v>
      </c>
      <c r="I11" s="33">
        <f>E11*24</f>
        <v>19.440000000000001</v>
      </c>
      <c r="J11" s="28"/>
      <c r="K11" s="34">
        <f>I11*J11</f>
        <v>0</v>
      </c>
    </row>
    <row r="12" spans="1:11" ht="67.900000000000006" customHeight="1" x14ac:dyDescent="0.2">
      <c r="A12" s="11" t="s">
        <v>1</v>
      </c>
      <c r="B12" s="6" t="s">
        <v>11</v>
      </c>
      <c r="C12" s="6" t="s">
        <v>42</v>
      </c>
      <c r="D12" s="5" t="s">
        <v>8</v>
      </c>
      <c r="E12" s="7">
        <v>2.02</v>
      </c>
      <c r="F12" s="23" t="s">
        <v>31</v>
      </c>
      <c r="G12" s="8"/>
      <c r="H12" s="20" t="s">
        <v>37</v>
      </c>
      <c r="I12" s="9">
        <f>E12*6</f>
        <v>12.120000000000001</v>
      </c>
      <c r="J12" s="5"/>
      <c r="K12" s="12">
        <f t="shared" ref="K12:K18" si="0">I12*J12</f>
        <v>0</v>
      </c>
    </row>
    <row r="13" spans="1:11" ht="85.9" customHeight="1" x14ac:dyDescent="0.2">
      <c r="A13" s="11" t="s">
        <v>2</v>
      </c>
      <c r="B13" s="6" t="s">
        <v>12</v>
      </c>
      <c r="C13" s="6" t="s">
        <v>43</v>
      </c>
      <c r="D13" s="5" t="s">
        <v>9</v>
      </c>
      <c r="E13" s="7">
        <v>0.77</v>
      </c>
      <c r="F13" s="23" t="s">
        <v>31</v>
      </c>
      <c r="G13" s="8"/>
      <c r="H13" s="20" t="s">
        <v>38</v>
      </c>
      <c r="I13" s="9">
        <f>E13*15</f>
        <v>11.55</v>
      </c>
      <c r="J13" s="5"/>
      <c r="K13" s="12">
        <f t="shared" si="0"/>
        <v>0</v>
      </c>
    </row>
    <row r="14" spans="1:11" ht="86.45" customHeight="1" x14ac:dyDescent="0.2">
      <c r="A14" s="11" t="s">
        <v>3</v>
      </c>
      <c r="B14" s="6" t="s">
        <v>13</v>
      </c>
      <c r="C14" s="6" t="s">
        <v>32</v>
      </c>
      <c r="D14" s="5" t="s">
        <v>8</v>
      </c>
      <c r="E14" s="7">
        <v>1.1200000000000001</v>
      </c>
      <c r="F14" s="23" t="s">
        <v>31</v>
      </c>
      <c r="G14" s="8"/>
      <c r="H14" s="20" t="s">
        <v>39</v>
      </c>
      <c r="I14" s="9">
        <f>E14*12</f>
        <v>13.440000000000001</v>
      </c>
      <c r="J14" s="5"/>
      <c r="K14" s="12">
        <f t="shared" si="0"/>
        <v>0</v>
      </c>
    </row>
    <row r="15" spans="1:11" ht="101.45" customHeight="1" x14ac:dyDescent="0.2">
      <c r="A15" s="11" t="s">
        <v>4</v>
      </c>
      <c r="B15" s="6" t="s">
        <v>14</v>
      </c>
      <c r="C15" s="6" t="s">
        <v>44</v>
      </c>
      <c r="D15" s="5" t="s">
        <v>9</v>
      </c>
      <c r="E15" s="7">
        <v>0.64</v>
      </c>
      <c r="F15" s="23" t="s">
        <v>31</v>
      </c>
      <c r="G15" s="8"/>
      <c r="H15" s="20" t="s">
        <v>38</v>
      </c>
      <c r="I15" s="9">
        <f>E15*15</f>
        <v>9.6</v>
      </c>
      <c r="J15" s="5"/>
      <c r="K15" s="12">
        <f t="shared" si="0"/>
        <v>0</v>
      </c>
    </row>
    <row r="16" spans="1:11" ht="88.15" customHeight="1" x14ac:dyDescent="0.2">
      <c r="A16" s="11" t="s">
        <v>5</v>
      </c>
      <c r="B16" s="6" t="s">
        <v>15</v>
      </c>
      <c r="C16" s="6" t="s">
        <v>45</v>
      </c>
      <c r="D16" s="5" t="s">
        <v>9</v>
      </c>
      <c r="E16" s="7">
        <v>0.32</v>
      </c>
      <c r="F16" s="23" t="s">
        <v>31</v>
      </c>
      <c r="G16" s="8"/>
      <c r="H16" s="20" t="s">
        <v>40</v>
      </c>
      <c r="I16" s="9">
        <f>E16*32</f>
        <v>10.24</v>
      </c>
      <c r="J16" s="5"/>
      <c r="K16" s="12">
        <f t="shared" si="0"/>
        <v>0</v>
      </c>
    </row>
    <row r="17" spans="1:11" ht="73.150000000000006" customHeight="1" x14ac:dyDescent="0.2">
      <c r="A17" s="11" t="s">
        <v>6</v>
      </c>
      <c r="B17" s="6" t="s">
        <v>16</v>
      </c>
      <c r="C17" s="6" t="s">
        <v>46</v>
      </c>
      <c r="D17" s="5" t="s">
        <v>8</v>
      </c>
      <c r="E17" s="7">
        <v>1.08</v>
      </c>
      <c r="F17" s="23" t="s">
        <v>31</v>
      </c>
      <c r="G17" s="8"/>
      <c r="H17" s="20" t="s">
        <v>36</v>
      </c>
      <c r="I17" s="9">
        <f>E17*24</f>
        <v>25.92</v>
      </c>
      <c r="J17" s="5"/>
      <c r="K17" s="12">
        <f t="shared" si="0"/>
        <v>0</v>
      </c>
    </row>
    <row r="18" spans="1:11" ht="73.900000000000006" customHeight="1" thickBot="1" x14ac:dyDescent="0.25">
      <c r="A18" s="13" t="s">
        <v>7</v>
      </c>
      <c r="B18" s="14" t="s">
        <v>17</v>
      </c>
      <c r="C18" s="14" t="s">
        <v>47</v>
      </c>
      <c r="D18" s="15" t="s">
        <v>8</v>
      </c>
      <c r="E18" s="16">
        <v>2.02</v>
      </c>
      <c r="F18" s="24" t="s">
        <v>31</v>
      </c>
      <c r="G18" s="17"/>
      <c r="H18" s="21" t="s">
        <v>37</v>
      </c>
      <c r="I18" s="18">
        <f>E18*6</f>
        <v>12.120000000000001</v>
      </c>
      <c r="J18" s="15"/>
      <c r="K18" s="19">
        <f t="shared" si="0"/>
        <v>0</v>
      </c>
    </row>
  </sheetData>
  <mergeCells count="13">
    <mergeCell ref="F8:F9"/>
    <mergeCell ref="G8:G9"/>
    <mergeCell ref="H8:K8"/>
    <mergeCell ref="A1:K1"/>
    <mergeCell ref="A2:K2"/>
    <mergeCell ref="A4:K4"/>
    <mergeCell ref="C5:I5"/>
    <mergeCell ref="A7:K7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70" orientation="landscape" horizontalDpi="4294967293" r:id="rId1"/>
  <ignoredErrors>
    <ignoredError sqref="A11:A18" numberStoredAsText="1"/>
    <ignoredError sqref="I14:I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20</vt:i4>
      </vt:variant>
    </vt:vector>
  </HeadingPairs>
  <TitlesOfParts>
    <vt:vector size="20" baseType="lpstr">
      <vt:lpstr>SIJEČANJ 2025.</vt:lpstr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2024.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ORLOVIĆ</dc:creator>
  <cp:lastModifiedBy>Josip Šoljić</cp:lastModifiedBy>
  <cp:lastPrinted>2021-12-01T10:42:09Z</cp:lastPrinted>
  <dcterms:created xsi:type="dcterms:W3CDTF">2021-11-22T09:39:15Z</dcterms:created>
  <dcterms:modified xsi:type="dcterms:W3CDTF">2024-12-10T06:42:57Z</dcterms:modified>
</cp:coreProperties>
</file>